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8_{4F274F5E-DD0D-483C-A924-54DC9509A2F1}" xr6:coauthVersionLast="47" xr6:coauthVersionMax="47" xr10:uidLastSave="{00000000-0000-0000-0000-000000000000}"/>
  <bookViews>
    <workbookView xWindow="28680" yWindow="-120" windowWidth="29040" windowHeight="17790" xr2:uid="{F508364A-CD89-4AC5-BA4B-73523A0E5BEA}"/>
  </bookViews>
  <sheets>
    <sheet name="Sheet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I2" i="1" s="1"/>
  <c r="F5" i="1"/>
  <c r="F6" i="1" s="1"/>
  <c r="L2" i="1" s="1"/>
  <c r="G4" i="1" l="1"/>
  <c r="I3" i="1"/>
  <c r="I4" i="1"/>
  <c r="J3" i="1"/>
  <c r="G3" i="1"/>
  <c r="J2" i="1"/>
  <c r="J4" i="1"/>
  <c r="G2" i="1"/>
  <c r="H2" i="1"/>
  <c r="H4" i="1"/>
  <c r="H3" i="1"/>
  <c r="K3" i="1"/>
  <c r="L3" i="1"/>
  <c r="L4" i="1"/>
  <c r="K4" i="1"/>
  <c r="K2" i="1"/>
  <c r="G5" i="1" l="1"/>
</calcChain>
</file>

<file path=xl/sharedStrings.xml><?xml version="1.0" encoding="utf-8"?>
<sst xmlns="http://schemas.openxmlformats.org/spreadsheetml/2006/main" count="26" uniqueCount="22">
  <si>
    <t>COUNTY</t>
  </si>
  <si>
    <t>COUNTY CODE</t>
  </si>
  <si>
    <t>DISTRICT NUMBER</t>
  </si>
  <si>
    <t>DISTRICT NAME</t>
  </si>
  <si>
    <t>Acres</t>
  </si>
  <si>
    <t>Percent Acres</t>
  </si>
  <si>
    <t>Area Deviation</t>
  </si>
  <si>
    <t>Area Percent Deviation</t>
  </si>
  <si>
    <t>Total Population</t>
  </si>
  <si>
    <t>Percent Population</t>
  </si>
  <si>
    <t>Population Deviation</t>
  </si>
  <si>
    <t>Population Percent Deviation</t>
  </si>
  <si>
    <t>1</t>
  </si>
  <si>
    <t>2</t>
  </si>
  <si>
    <t>3</t>
  </si>
  <si>
    <t>Total</t>
  </si>
  <si>
    <t>Divided by 3</t>
  </si>
  <si>
    <t>District 1</t>
  </si>
  <si>
    <t>District 2</t>
  </si>
  <si>
    <t>District 3</t>
  </si>
  <si>
    <t>Powell</t>
  </si>
  <si>
    <t>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</si>
</sst>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70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charset val="1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5"/>
    <xf numFmtId="0" fontId="4" fillId="0" borderId="0" xfId="5" applyFill="1" applyBorder="1" applyAlignment="1"/>
    <xf numFmtId="0" fontId="4" fillId="0" borderId="1" xfId="5" applyFill="1" applyBorder="1" applyAlignment="1"/>
    <xf numFmtId="0" fontId="4" fillId="0" borderId="2" xfId="5" applyFill="1" applyBorder="1" applyAlignment="1"/>
    <xf numFmtId="0" fontId="5" fillId="0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2" fontId="7" fillId="0" borderId="0" xfId="5" applyNumberFormat="1" applyFont="1"/>
    <xf numFmtId="164" fontId="4" fillId="0" borderId="1" xfId="5" applyNumberFormat="1" applyFill="1" applyBorder="1" applyAlignment="1"/>
    <xf numFmtId="164" fontId="4" fillId="0" borderId="2" xfId="5" applyNumberFormat="1" applyFill="1" applyBorder="1" applyAlignment="1"/>
    <xf numFmtId="1" fontId="4" fillId="0" borderId="1" xfId="5" applyNumberFormat="1" applyFill="1" applyBorder="1" applyAlignment="1"/>
    <xf numFmtId="1" fontId="4" fillId="0" borderId="2" xfId="5" applyNumberFormat="1" applyFill="1" applyBorder="1" applyAlignment="1"/>
    <xf numFmtId="1" fontId="4" fillId="0" borderId="0" xfId="5" applyNumberFormat="1"/>
    <xf numFmtId="9" fontId="4" fillId="0" borderId="1" xfId="2" applyFont="1" applyFill="1" applyBorder="1" applyAlignment="1"/>
    <xf numFmtId="9" fontId="4" fillId="0" borderId="2" xfId="2" applyFont="1" applyFill="1" applyBorder="1" applyAlignment="1"/>
    <xf numFmtId="0" fontId="7" fillId="0" borderId="0" xfId="5" applyFont="1" applyFill="1" applyBorder="1" applyAlignment="1"/>
    <xf numFmtId="43" fontId="4" fillId="0" borderId="1" xfId="1" applyFont="1" applyFill="1" applyBorder="1" applyAlignment="1"/>
    <xf numFmtId="43" fontId="4" fillId="0" borderId="2" xfId="1" applyFont="1" applyFill="1" applyBorder="1" applyAlignment="1"/>
    <xf numFmtId="43" fontId="7" fillId="0" borderId="0" xfId="1" applyFont="1"/>
    <xf numFmtId="9" fontId="4" fillId="0" borderId="0" xfId="2" applyFont="1"/>
    <xf numFmtId="0" fontId="6" fillId="0" borderId="1" xfId="5" applyFont="1" applyFill="1" applyBorder="1" applyAlignment="1"/>
    <xf numFmtId="170" fontId="4" fillId="0" borderId="1" xfId="1" applyNumberFormat="1" applyFont="1" applyFill="1" applyBorder="1" applyAlignment="1"/>
    <xf numFmtId="170" fontId="4" fillId="0" borderId="2" xfId="1" applyNumberFormat="1" applyFont="1" applyFill="1" applyBorder="1" applyAlignment="1"/>
    <xf numFmtId="170" fontId="7" fillId="0" borderId="0" xfId="1" applyNumberFormat="1" applyFont="1"/>
    <xf numFmtId="2" fontId="8" fillId="4" borderId="1" xfId="4" applyNumberFormat="1" applyFont="1" applyFill="1" applyBorder="1" applyAlignment="1"/>
    <xf numFmtId="2" fontId="8" fillId="4" borderId="2" xfId="4" applyNumberFormat="1" applyFont="1" applyFill="1" applyBorder="1" applyAlignment="1"/>
    <xf numFmtId="164" fontId="8" fillId="4" borderId="1" xfId="4" applyNumberFormat="1" applyFont="1" applyFill="1" applyBorder="1" applyAlignment="1"/>
    <xf numFmtId="164" fontId="8" fillId="4" borderId="1" xfId="3" applyNumberFormat="1" applyFont="1" applyFill="1" applyBorder="1" applyAlignment="1"/>
    <xf numFmtId="164" fontId="8" fillId="4" borderId="2" xfId="4" applyNumberFormat="1" applyFont="1" applyFill="1" applyBorder="1" applyAlignment="1"/>
  </cellXfs>
  <cellStyles count="6">
    <cellStyle name="Comma" xfId="1" builtinId="3"/>
    <cellStyle name="Good" xfId="3" builtinId="26"/>
    <cellStyle name="Neutral" xfId="4" builtinId="28"/>
    <cellStyle name="Normal" xfId="0" builtinId="0"/>
    <cellStyle name="Normal 2" xfId="5" xr:uid="{1F93FA84-0EEB-4BB5-89F1-489C8C3080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3375236-6160-3156-EC37-BB50DB9D9EE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9DB2-28F9-48D5-9909-BD4DAEC86AA8}">
  <dimension ref="A1:L6"/>
  <sheetViews>
    <sheetView tabSelected="1" workbookViewId="0">
      <selection activeCell="C14" sqref="C14"/>
    </sheetView>
  </sheetViews>
  <sheetFormatPr defaultRowHeight="15" x14ac:dyDescent="0.25"/>
  <cols>
    <col min="1" max="1" width="13.140625" bestFit="1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20</v>
      </c>
      <c r="B2" s="3" t="s">
        <v>21</v>
      </c>
      <c r="C2" s="3" t="s">
        <v>12</v>
      </c>
      <c r="D2" s="3" t="s">
        <v>17</v>
      </c>
      <c r="E2" s="16">
        <v>149806.82261991</v>
      </c>
      <c r="F2" s="21">
        <v>4137</v>
      </c>
      <c r="G2" s="13">
        <f>(E2/E5)</f>
        <v>0.10035976397205446</v>
      </c>
      <c r="H2" s="8">
        <f>(E6-E2)</f>
        <v>347759.18953088333</v>
      </c>
      <c r="I2" s="24">
        <f>100 - ((E2/E6)*100)</f>
        <v>69.892070808383664</v>
      </c>
      <c r="J2" s="13">
        <f>(F2/F5)</f>
        <v>0.59559458681255395</v>
      </c>
      <c r="K2" s="10">
        <f>(F2-F6)</f>
        <v>1821.6666666666665</v>
      </c>
      <c r="L2" s="26">
        <f>100 - ((F2/F6)*100)</f>
        <v>-78.678376043766178</v>
      </c>
    </row>
    <row r="3" spans="1:12" x14ac:dyDescent="0.25">
      <c r="A3" s="3" t="s">
        <v>20</v>
      </c>
      <c r="B3" s="3" t="s">
        <v>21</v>
      </c>
      <c r="C3" s="3" t="s">
        <v>13</v>
      </c>
      <c r="D3" s="3" t="s">
        <v>18</v>
      </c>
      <c r="E3" s="16">
        <v>941974.10460660001</v>
      </c>
      <c r="F3" s="21">
        <v>550</v>
      </c>
      <c r="G3" s="13">
        <f>(E3/E5)</f>
        <v>0.63105469532561476</v>
      </c>
      <c r="H3" s="8">
        <f>(E6-E3)</f>
        <v>-444408.09245580668</v>
      </c>
      <c r="I3" s="24">
        <f>100 - ((E3/E6)*100)</f>
        <v>-89.316408597684415</v>
      </c>
      <c r="J3" s="13">
        <f>(F3/F5)</f>
        <v>7.918226317304923E-2</v>
      </c>
      <c r="K3" s="10">
        <f>F3-F6</f>
        <v>-1765.3333333333335</v>
      </c>
      <c r="L3" s="27">
        <f>100 - ((F3/F6)*100)</f>
        <v>76.245321048085231</v>
      </c>
    </row>
    <row r="4" spans="1:12" ht="15.75" thickBot="1" x14ac:dyDescent="0.3">
      <c r="A4" s="4" t="s">
        <v>20</v>
      </c>
      <c r="B4" s="4" t="s">
        <v>21</v>
      </c>
      <c r="C4" s="4" t="s">
        <v>14</v>
      </c>
      <c r="D4" s="4" t="s">
        <v>19</v>
      </c>
      <c r="E4" s="17">
        <v>400917.10922586999</v>
      </c>
      <c r="F4" s="22">
        <v>2259</v>
      </c>
      <c r="G4" s="14">
        <f>(E4/E5)</f>
        <v>0.26858554070233082</v>
      </c>
      <c r="H4" s="9">
        <f>(E6-E4)</f>
        <v>96648.902924923343</v>
      </c>
      <c r="I4" s="25">
        <f>100 - ((E4/E6)*100)</f>
        <v>19.424337789300765</v>
      </c>
      <c r="J4" s="14">
        <f>(F4/F5)</f>
        <v>0.32522315001439678</v>
      </c>
      <c r="K4" s="11">
        <f>F4-F6</f>
        <v>-56.333333333333485</v>
      </c>
      <c r="L4" s="28">
        <f>100 - ((F4/F6)*100)</f>
        <v>2.4330549956809762</v>
      </c>
    </row>
    <row r="5" spans="1:12" x14ac:dyDescent="0.25">
      <c r="A5" s="2"/>
      <c r="B5" s="1"/>
      <c r="C5" s="1"/>
      <c r="D5" s="15" t="s">
        <v>15</v>
      </c>
      <c r="E5" s="18">
        <f>SUM(E2:E4)</f>
        <v>1492698.03645238</v>
      </c>
      <c r="F5" s="23">
        <f>SUM(F2:F4)</f>
        <v>6946</v>
      </c>
      <c r="G5" s="19">
        <f>SUM(G2:G4)</f>
        <v>1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16</v>
      </c>
      <c r="E6" s="18">
        <f>(E5/3)</f>
        <v>497566.01215079334</v>
      </c>
      <c r="F6" s="23">
        <f>F5/3</f>
        <v>2315.3333333333335</v>
      </c>
      <c r="G6" s="1"/>
      <c r="H6" s="1"/>
      <c r="I6" s="7"/>
      <c r="J6" s="1"/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3E71-7EE5-406C-A8FD-BCDEA7171B2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2023-03-08T12:38:42Z</dcterms:created>
  <dcterms:modified xsi:type="dcterms:W3CDTF">2023-03-08T14:01:39Z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b0dd8fb210944517ac9bc6790ffcd39a</vt:lpwstr>
  </property>
</Properties>
</file>