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B11A4462-F7AD-4639-9213-1AE983FE9B48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<sst xmlns="http://schemas.openxmlformats.org/spreadsheetml/2006/main" count="26" uniqueCount="22">
  <si>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</si>
  <si>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</si>
  <si>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</si>
  <si>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</si>
  <si>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</si>
  <si>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</si>
  <si>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</si>
  <si>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</si>
  <si>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</si>
  <si>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</si>
  <si>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</si>
  <si>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</si>
  <si>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</si>
  <si>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</si>
  <si>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</si>
  <si>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</si>
  <si>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</si>
  <si>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Liberty</t>
  </si>
  <si>
    <t>26</t>
  </si>
  <si>
    <t>South District - District 1</t>
  </si>
  <si>
    <t>Joplin District - District 2</t>
  </si>
  <si>
    <t>West District - District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</si>
</sst>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3" sqref="B13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302876.92726955999</v>
      </c>
      <c r="F2" s="21">
        <v>734</v>
      </c>
      <c r="G2" s="13">
        <f>(E2/E5)</f>
        <v>0.32703315973682179</v>
      </c>
      <c r="H2" s="8">
        <f>(E6-E2)</f>
        <v>5834.8126584833954</v>
      </c>
      <c r="I2" s="24">
        <f>100 - ((E2/E6)*100)</f>
        <v>1.8900520789534596</v>
      </c>
      <c r="J2" s="13">
        <f>(F2/F5)</f>
        <v>0.37468095967330273</v>
      </c>
      <c r="K2" s="10">
        <f>(F2-F6)</f>
        <v>81</v>
      </c>
      <c r="L2" s="26">
        <f>100 - ((F2/F6)*100)</f>
        <v>-12.404287901990813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321638.95985258999</v>
      </c>
      <c r="F3" s="21">
        <v>464</v>
      </c>
      <c r="G3" s="13">
        <f>(E3/E5)</f>
        <v>0.34729157576747788</v>
      </c>
      <c r="H3" s="8">
        <f>(E6-E3)</f>
        <v>-12927.219924546604</v>
      </c>
      <c r="I3" s="24">
        <f>100 - ((E3/E6)*100)</f>
        <v>-4.187472730243357</v>
      </c>
      <c r="J3" s="13">
        <f>(F3/F5)</f>
        <v>0.23685553854007146</v>
      </c>
      <c r="K3" s="10">
        <f>F3-F6</f>
        <v>-189</v>
      </c>
      <c r="L3" s="27">
        <f>100 - ((F3/F6)*100)</f>
        <v>28.943338437978554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301619.33266198001</v>
      </c>
      <c r="F4" s="22">
        <v>761</v>
      </c>
      <c r="G4" s="14">
        <f>(E4/E5)</f>
        <v>0.32567526449570022</v>
      </c>
      <c r="H4" s="9">
        <f>(E6-E4)</f>
        <v>7092.4072660633828</v>
      </c>
      <c r="I4" s="25">
        <f>100 - ((E4/E6)*100)</f>
        <v>2.2974206512899542</v>
      </c>
      <c r="J4" s="14">
        <f>(F4/F5)</f>
        <v>0.38846350178662581</v>
      </c>
      <c r="K4" s="11">
        <f>F4-F6</f>
        <v>108</v>
      </c>
      <c r="L4" s="28">
        <f>100 - ((F4/F6)*100)</f>
        <v>-16.539050535987741</v>
      </c>
    </row>
    <row r="5" spans="1:12" x14ac:dyDescent="0.25">
      <c r="A5" s="2"/>
      <c r="B5" s="1"/>
      <c r="C5" s="1"/>
      <c r="D5" s="15" t="s">
        <v>15</v>
      </c>
      <c r="E5" s="18">
        <f>SUM(E2:E4)</f>
        <v>926135.21978413011</v>
      </c>
      <c r="F5" s="23">
        <f>SUM(F2:F4)</f>
        <v>1959</v>
      </c>
      <c r="G5" s="19">
        <f>SUM(G2:G4)</f>
        <v>0.99999999999999978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308711.73992804339</v>
      </c>
      <c r="F6" s="23">
        <f>F5/3</f>
        <v>653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