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774E2AAE-2BDB-4AF0-B8D1-48BB0BE633AE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<sst xmlns="http://schemas.openxmlformats.org/spreadsheetml/2006/main" count="26" uniqueCount="19">
  <si>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</si>
  <si>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</si>
  <si>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</si>
  <si>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</si>
  <si>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</si>
  <si>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</si>
  <si>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</si>
  <si>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</si>
  <si>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</si>
  <si>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</si>
  <si>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</si>
  <si>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</si>
  <si>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</si>
  <si>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</si>
  <si>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</si>
  <si>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</si>
  <si>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</si>
  <si>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Gallatin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</si>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</sst>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D20" sqref="D20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722074.15127301996</v>
      </c>
      <c r="F2" s="21">
        <v>37348</v>
      </c>
      <c r="G2" s="13">
        <f>(E2/E5)</f>
        <v>0.4283488873681261</v>
      </c>
      <c r="H2" s="8">
        <f>(E6-E2)</f>
        <v>-160169.1461344834</v>
      </c>
      <c r="I2" s="24">
        <f>100 - ((E2/E6)*100)</f>
        <v>-28.504666210437847</v>
      </c>
      <c r="J2" s="13">
        <f>(F2/F5)</f>
        <v>0.31395427034297241</v>
      </c>
      <c r="K2" s="10">
        <f>(F2-F6)</f>
        <v>-2305.3333333333358</v>
      </c>
      <c r="L2" s="26">
        <f>100 - ((F2/F6)*100)</f>
        <v>5.8137188971082736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517377.00053769001</v>
      </c>
      <c r="F3" s="21">
        <v>43008</v>
      </c>
      <c r="G3" s="13">
        <f>(E3/E5)</f>
        <v>0.3069184267840977</v>
      </c>
      <c r="H3" s="8">
        <f>(E6-E3)</f>
        <v>44528.004600846558</v>
      </c>
      <c r="I3" s="24">
        <f>100 - ((E3/E6)*100)</f>
        <v>7.9244719647706745</v>
      </c>
      <c r="J3" s="13">
        <f>(F3/F5)</f>
        <v>0.36153328850033623</v>
      </c>
      <c r="K3" s="10">
        <f>F3-F6</f>
        <v>3354.6666666666642</v>
      </c>
      <c r="L3" s="27">
        <f>100 - ((F3/F6)*100)</f>
        <v>-8.4599865501008793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446263.86360490002</v>
      </c>
      <c r="F4" s="22">
        <v>38604</v>
      </c>
      <c r="G4" s="14">
        <f>(E4/E5)</f>
        <v>0.26473268584777632</v>
      </c>
      <c r="H4" s="9">
        <f>(E6-E4)</f>
        <v>115641.14153363655</v>
      </c>
      <c r="I4" s="25">
        <f>100 - ((E4/E6)*100)</f>
        <v>20.580194245667101</v>
      </c>
      <c r="J4" s="14">
        <f>(F4/F5)</f>
        <v>0.32451244115669131</v>
      </c>
      <c r="K4" s="11">
        <f>F4-F6</f>
        <v>-1049.3333333333358</v>
      </c>
      <c r="L4" s="28">
        <f>100 - ((F4/F6)*100)</f>
        <v>2.6462676529926057</v>
      </c>
    </row>
    <row r="5" spans="1:12" x14ac:dyDescent="0.25">
      <c r="A5" s="2"/>
      <c r="B5" s="1"/>
      <c r="C5" s="1"/>
      <c r="D5" s="15" t="s">
        <v>15</v>
      </c>
      <c r="E5" s="18">
        <f>SUM(E2:E4)</f>
        <v>1685715.0154156098</v>
      </c>
      <c r="F5" s="23">
        <f>SUM(F2:F4)</f>
        <v>118960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561905.00513853657</v>
      </c>
      <c r="F6" s="23">
        <f>F5/3</f>
        <v>39653.333333333336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